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62500310 - Sprzęt ciężki Bielszowice\"/>
    </mc:Choice>
  </mc:AlternateContent>
  <xr:revisionPtr revIDLastSave="0" documentId="13_ncr:1_{7C7E11A5-9C76-4DCD-AB86-4C8375E46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anie nr 1" sheetId="4" r:id="rId1"/>
  </sheets>
  <definedNames>
    <definedName name="_xlnm.Print_Area" localSheetId="0">'Zadanie nr 1'!$A$1:$L$23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10" i="4"/>
  <c r="J12" i="4"/>
  <c r="J14" i="4"/>
  <c r="J16" i="4"/>
  <c r="K16" i="4" s="1"/>
  <c r="K12" i="4" l="1"/>
  <c r="K10" i="4"/>
  <c r="K8" i="4"/>
  <c r="J6" i="4"/>
  <c r="E17" i="4"/>
  <c r="J17" i="4" s="1"/>
  <c r="E15" i="4"/>
  <c r="J15" i="4" s="1"/>
  <c r="E13" i="4"/>
  <c r="J13" i="4" s="1"/>
  <c r="E11" i="4"/>
  <c r="J11" i="4" s="1"/>
  <c r="E9" i="4"/>
  <c r="J9" i="4" s="1"/>
  <c r="E7" i="4"/>
  <c r="J7" i="4" s="1"/>
  <c r="F8" i="4"/>
  <c r="F10" i="4"/>
  <c r="F12" i="4"/>
  <c r="F14" i="4"/>
  <c r="F16" i="4"/>
  <c r="F9" i="4" l="1"/>
  <c r="K17" i="4"/>
  <c r="F17" i="4"/>
  <c r="K15" i="4"/>
  <c r="K9" i="4"/>
  <c r="L8" i="4" s="1"/>
  <c r="F13" i="4"/>
  <c r="K13" i="4"/>
  <c r="L12" i="4" s="1"/>
  <c r="K11" i="4"/>
  <c r="L10" i="4" s="1"/>
  <c r="F11" i="4"/>
  <c r="F7" i="4"/>
  <c r="K7" i="4"/>
  <c r="F15" i="4"/>
  <c r="L16" i="4" l="1"/>
  <c r="K14" i="4" l="1"/>
  <c r="L14" i="4" s="1"/>
  <c r="K6" i="4"/>
  <c r="F6" i="4"/>
  <c r="L6" i="4" s="1"/>
  <c r="K18" i="4" l="1"/>
  <c r="L18" i="4"/>
</calcChain>
</file>

<file path=xl/sharedStrings.xml><?xml version="1.0" encoding="utf-8"?>
<sst xmlns="http://schemas.openxmlformats.org/spreadsheetml/2006/main" count="57" uniqueCount="40">
  <si>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</si>
  <si>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</si>
  <si>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</si>
  <si>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</si>
  <si>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</si>
  <si>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</si>
  <si>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</si>
  <si>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</si>
  <si>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</si>
  <si>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</si>
  <si>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</si>
  <si>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</si>
  <si>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</si>
  <si>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t>Poz.</t>
  </si>
  <si>
    <t>1.1.</t>
  </si>
  <si>
    <t>1.2.</t>
  </si>
  <si>
    <t>2.1.</t>
  </si>
  <si>
    <t>2.2.</t>
  </si>
  <si>
    <t>11 = 7 + (8 x 10)</t>
  </si>
  <si>
    <t>12 = 4 x 11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</si>
  <si>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</si>
  <si>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Poz. EFO</t>
  </si>
  <si>
    <t>3</t>
  </si>
  <si>
    <t>3.1.</t>
  </si>
  <si>
    <t>3.2.</t>
  </si>
  <si>
    <r>
      <t>SPYCHARKA GĄSIENICOWA Z OPERATOREM  / POJEMNOŚĆ LEMIESZA MIN.6,0M3 MOC SILNIKA MIN.150KW / Z MONITORINGIEM /</t>
    </r>
    <r>
      <rPr>
        <sz val="10"/>
        <rFont val="Times New Roman"/>
        <family val="1"/>
        <charset val="238"/>
      </rPr>
      <t xml:space="preserve">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</si>
  <si>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MIN.3,0M3 MOC SILNIKA MIN.150KW MIN.WYSOKOŚĆ WYŁADUNKOWA PRZY KĄCIE WYSYPU 45ST.(MM) / Z MONITORINGIEM /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</si>
  <si>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MIN.3,0M3 MOC SILNIKA MIN.150KW MIN.WYSOKOŚĆ WYŁADUNKOWA PRZY KĄCIE WYSYPU 45ST.(MM) / Z MONITORINGIEM /
</t>
    </r>
    <r>
      <rPr>
        <b/>
        <sz val="10"/>
        <color rgb="FFFF0000"/>
        <rFont val="Times New Roman"/>
        <family val="1"/>
        <charset val="238"/>
      </rPr>
      <t>TRYB JAŁOWY</t>
    </r>
  </si>
  <si>
    <r>
      <t>KOPARKA KOŁOWA PODSIĘBIERNA Z OPERATOREM / POJEMNOŚĆ ŁYŻKI MIN.0,8M3 GŁĘBOKOŚĆ KOPANIA MIN...(M) / Z MONITORINGIEM /</t>
    </r>
    <r>
      <rPr>
        <sz val="10"/>
        <rFont val="Times New Roman"/>
        <family val="1"/>
        <charset val="238"/>
      </rPr>
      <t xml:space="preserve">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</si>
  <si>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>KOPARKA KOŁOWA PODSIĘBIERNA Z OPERATOREM / POJEMNOŚĆ ŁYŻKI MIN.0,8M3 GŁĘBOKOŚĆ KOPANIA MIN...(M) / Z MONITORINGIEM /</t>
    </r>
    <r>
      <rPr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</si>
  <si>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t>Nr sprawy 462500310</t>
  </si>
  <si>
    <r>
      <t xml:space="preserve">Jednostkowa stawka bazowa netto [zł/h]
</t>
    </r>
    <r>
      <rPr>
        <b/>
        <sz val="11"/>
        <rFont val="Times New Roman"/>
        <family val="1"/>
        <charset val="238"/>
      </rPr>
      <t>Sb</t>
    </r>
  </si>
  <si>
    <t>Wartość netto dyspozycyjnego czasu pracy
 [zł]</t>
  </si>
  <si>
    <t>1.3.</t>
  </si>
  <si>
    <t>1.4.</t>
  </si>
  <si>
    <r>
      <t xml:space="preserve">SPYCHARKA GĄSIENICOWA Z OPERATOREM  / POJEMNOŚĆ LEMIESZA MIN.6,0M3 MOC SILNIKA MIN.150KW / Z MONITORINGIEM /
</t>
    </r>
    <r>
      <rPr>
        <b/>
        <sz val="10"/>
        <color rgb="FFFF0000"/>
        <rFont val="Times New Roman"/>
        <family val="1"/>
        <charset val="238"/>
      </rPr>
      <t>TRYB JAŁOWY</t>
    </r>
  </si>
  <si>
    <t>2.3.</t>
  </si>
  <si>
    <t>2.4.</t>
  </si>
  <si>
    <t>3.3.</t>
  </si>
  <si>
    <t>3.4.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</si>
</sst>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2" fillId="0" borderId="0" xfId="0" applyFont="1"/>
    <xf numFmtId="0" fontId="2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right" vertical="center" wrapText="1" indent="1"/>
    </xf>
    <xf numFmtId="164" fontId="17" fillId="5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17" fillId="0" borderId="1" xfId="0" applyNumberFormat="1" applyFont="1" applyBorder="1" applyAlignment="1" applyProtection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indent="1"/>
    </xf>
    <xf numFmtId="4" fontId="2" fillId="3" borderId="2" xfId="0" applyNumberFormat="1" applyFont="1" applyFill="1" applyBorder="1" applyAlignment="1" applyProtection="1">
      <alignment horizontal="center" vertical="center"/>
    </xf>
    <xf numFmtId="4" fontId="2" fillId="3" borderId="3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right" vertical="center" wrapText="1" indent="1"/>
    </xf>
    <xf numFmtId="4" fontId="2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11" fillId="0" borderId="0" xfId="0" applyFont="1" applyProtection="1"/>
    <xf numFmtId="2" fontId="11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Font="1" applyProtection="1"/>
    <xf numFmtId="0" fontId="12" fillId="0" borderId="0" xfId="0" applyFont="1" applyProtection="1"/>
    <xf numFmtId="4" fontId="2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67EFAE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="80" zoomScaleNormal="80" zoomScaleSheetLayoutView="80" workbookViewId="0">
      <selection activeCell="J7" sqref="J7"/>
    </sheetView>
  </sheetViews>
  <sheetFormatPr defaultRowHeight="12.75" x14ac:dyDescent="0.2"/>
  <cols>
    <col min="1" max="1" width="5.28515625" customWidth="1"/>
    <col min="2" max="2" width="5.7109375" customWidth="1"/>
    <col min="3" max="3" width="91.7109375" customWidth="1"/>
    <col min="4" max="4" width="11.42578125" customWidth="1"/>
    <col min="5" max="5" width="15.7109375" customWidth="1"/>
    <col min="6" max="6" width="20.5703125" customWidth="1"/>
    <col min="7" max="7" width="13.5703125" customWidth="1"/>
    <col min="9" max="9" width="12.28515625" customWidth="1"/>
    <col min="10" max="10" width="14.5703125" bestFit="1" customWidth="1"/>
    <col min="11" max="11" width="18.7109375" customWidth="1"/>
    <col min="12" max="12" width="18.85546875" customWidth="1"/>
  </cols>
  <sheetData>
    <row r="1" spans="1:12" ht="20.25" customHeight="1" x14ac:dyDescent="0.25">
      <c r="A1" s="4" t="s">
        <v>30</v>
      </c>
      <c r="B1" s="4"/>
      <c r="C1" s="5"/>
      <c r="D1" s="5"/>
      <c r="E1" s="5"/>
      <c r="F1" s="5"/>
      <c r="G1" s="5"/>
      <c r="H1" s="5"/>
      <c r="I1" s="5"/>
      <c r="J1" s="6"/>
      <c r="K1" s="4"/>
      <c r="L1" s="7" t="s">
        <v>5</v>
      </c>
    </row>
    <row r="2" spans="1:12" ht="27.75" customHeight="1" x14ac:dyDescent="0.2">
      <c r="A2" s="8" t="s">
        <v>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5.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6"/>
    </row>
    <row r="4" spans="1:12" ht="86.25" customHeight="1" x14ac:dyDescent="0.2">
      <c r="A4" s="10" t="s">
        <v>21</v>
      </c>
      <c r="B4" s="11" t="s">
        <v>13</v>
      </c>
      <c r="C4" s="11" t="s">
        <v>2</v>
      </c>
      <c r="D4" s="11" t="s">
        <v>12</v>
      </c>
      <c r="E4" s="11" t="s">
        <v>31</v>
      </c>
      <c r="F4" s="11" t="s">
        <v>32</v>
      </c>
      <c r="G4" s="11" t="s">
        <v>10</v>
      </c>
      <c r="H4" s="11" t="s">
        <v>0</v>
      </c>
      <c r="I4" s="11" t="s">
        <v>11</v>
      </c>
      <c r="J4" s="11" t="s">
        <v>4</v>
      </c>
      <c r="K4" s="11" t="s">
        <v>7</v>
      </c>
      <c r="L4" s="11" t="s">
        <v>8</v>
      </c>
    </row>
    <row r="5" spans="1:12" s="2" customFormat="1" ht="12" customHeight="1" x14ac:dyDescent="0.2">
      <c r="A5" s="12">
        <v>1</v>
      </c>
      <c r="B5" s="12">
        <v>2</v>
      </c>
      <c r="C5" s="12">
        <v>3</v>
      </c>
      <c r="D5" s="12">
        <v>4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 t="s">
        <v>18</v>
      </c>
      <c r="K5" s="12" t="s">
        <v>19</v>
      </c>
      <c r="L5" s="13">
        <v>13</v>
      </c>
    </row>
    <row r="6" spans="1:12" s="2" customFormat="1" ht="51.95" customHeight="1" x14ac:dyDescent="0.2">
      <c r="A6" s="14">
        <v>1</v>
      </c>
      <c r="B6" s="10" t="s">
        <v>14</v>
      </c>
      <c r="C6" s="11" t="s">
        <v>25</v>
      </c>
      <c r="D6" s="17">
        <v>5068</v>
      </c>
      <c r="E6" s="1"/>
      <c r="F6" s="19">
        <f>D6*E6</f>
        <v>0</v>
      </c>
      <c r="G6" s="20">
        <v>11</v>
      </c>
      <c r="H6" s="21" t="s">
        <v>1</v>
      </c>
      <c r="I6" s="22">
        <v>5</v>
      </c>
      <c r="J6" s="23" t="str">
        <f>IF(E6=0,"-",ROUND((E6+(G6*I6)),2))</f>
        <v>-</v>
      </c>
      <c r="K6" s="24" t="str">
        <f>IF(E6=0,"-",D6*J6)</f>
        <v>-</v>
      </c>
      <c r="L6" s="25" t="str">
        <f>IF(F6=0,"-",SUM(K6:K7))</f>
        <v>-</v>
      </c>
    </row>
    <row r="7" spans="1:12" s="2" customFormat="1" ht="51.95" customHeight="1" x14ac:dyDescent="0.2">
      <c r="A7" s="15"/>
      <c r="B7" s="10" t="s">
        <v>15</v>
      </c>
      <c r="C7" s="11" t="s">
        <v>35</v>
      </c>
      <c r="D7" s="17">
        <v>2170</v>
      </c>
      <c r="E7" s="18">
        <f>ROUND(E6*0.7,2)</f>
        <v>0</v>
      </c>
      <c r="F7" s="19">
        <f t="shared" ref="F7:F17" si="0">D7*E7</f>
        <v>0</v>
      </c>
      <c r="G7" s="20">
        <v>11</v>
      </c>
      <c r="H7" s="21" t="s">
        <v>1</v>
      </c>
      <c r="I7" s="22">
        <v>5</v>
      </c>
      <c r="J7" s="23" t="str">
        <f t="shared" ref="J7:J17" si="1">IF(E7=0,"-",ROUND((E7+(G7*I7)),2))</f>
        <v>-</v>
      </c>
      <c r="K7" s="24" t="str">
        <f t="shared" ref="K7:K17" si="2">IF(E7=0,"-",D7*J7)</f>
        <v>-</v>
      </c>
      <c r="L7" s="26"/>
    </row>
    <row r="8" spans="1:12" s="2" customFormat="1" ht="51.95" customHeight="1" x14ac:dyDescent="0.2">
      <c r="A8" s="15"/>
      <c r="B8" s="10" t="s">
        <v>33</v>
      </c>
      <c r="C8" s="11" t="s">
        <v>25</v>
      </c>
      <c r="D8" s="17">
        <v>1806</v>
      </c>
      <c r="E8" s="1"/>
      <c r="F8" s="19">
        <f t="shared" si="0"/>
        <v>0</v>
      </c>
      <c r="G8" s="20">
        <v>11</v>
      </c>
      <c r="H8" s="21" t="s">
        <v>1</v>
      </c>
      <c r="I8" s="22">
        <v>5</v>
      </c>
      <c r="J8" s="23" t="str">
        <f t="shared" si="1"/>
        <v>-</v>
      </c>
      <c r="K8" s="24" t="str">
        <f t="shared" si="2"/>
        <v>-</v>
      </c>
      <c r="L8" s="25" t="str">
        <f>IF(F8=0,"-",SUM(K8:K9))</f>
        <v>-</v>
      </c>
    </row>
    <row r="9" spans="1:12" s="2" customFormat="1" ht="51.95" customHeight="1" x14ac:dyDescent="0.2">
      <c r="A9" s="16"/>
      <c r="B9" s="10" t="s">
        <v>34</v>
      </c>
      <c r="C9" s="11" t="s">
        <v>35</v>
      </c>
      <c r="D9" s="17">
        <v>770</v>
      </c>
      <c r="E9" s="18">
        <f>ROUND(E8*0.7,2)</f>
        <v>0</v>
      </c>
      <c r="F9" s="19">
        <f t="shared" si="0"/>
        <v>0</v>
      </c>
      <c r="G9" s="20">
        <v>11</v>
      </c>
      <c r="H9" s="21" t="s">
        <v>1</v>
      </c>
      <c r="I9" s="22">
        <v>5</v>
      </c>
      <c r="J9" s="23" t="str">
        <f t="shared" si="1"/>
        <v>-</v>
      </c>
      <c r="K9" s="24" t="str">
        <f t="shared" si="2"/>
        <v>-</v>
      </c>
      <c r="L9" s="26"/>
    </row>
    <row r="10" spans="1:12" s="2" customFormat="1" ht="51.95" customHeight="1" x14ac:dyDescent="0.2">
      <c r="A10" s="14">
        <v>2</v>
      </c>
      <c r="B10" s="10" t="s">
        <v>16</v>
      </c>
      <c r="C10" s="11" t="s">
        <v>26</v>
      </c>
      <c r="D10" s="17">
        <v>2723</v>
      </c>
      <c r="E10" s="1"/>
      <c r="F10" s="19">
        <f t="shared" si="0"/>
        <v>0</v>
      </c>
      <c r="G10" s="20">
        <v>7.5</v>
      </c>
      <c r="H10" s="21" t="s">
        <v>1</v>
      </c>
      <c r="I10" s="22">
        <v>5</v>
      </c>
      <c r="J10" s="23" t="str">
        <f t="shared" si="1"/>
        <v>-</v>
      </c>
      <c r="K10" s="24" t="str">
        <f t="shared" si="2"/>
        <v>-</v>
      </c>
      <c r="L10" s="27" t="str">
        <f>IF(F10=0,"-",SUM(K10:K11))</f>
        <v>-</v>
      </c>
    </row>
    <row r="11" spans="1:12" s="2" customFormat="1" ht="51.95" customHeight="1" x14ac:dyDescent="0.2">
      <c r="A11" s="15"/>
      <c r="B11" s="10" t="s">
        <v>17</v>
      </c>
      <c r="C11" s="11" t="s">
        <v>27</v>
      </c>
      <c r="D11" s="17">
        <v>1162</v>
      </c>
      <c r="E11" s="18">
        <f>ROUND(E10*0.7,2)</f>
        <v>0</v>
      </c>
      <c r="F11" s="19">
        <f t="shared" si="0"/>
        <v>0</v>
      </c>
      <c r="G11" s="20">
        <v>7.5</v>
      </c>
      <c r="H11" s="21" t="s">
        <v>1</v>
      </c>
      <c r="I11" s="22">
        <v>5</v>
      </c>
      <c r="J11" s="23" t="str">
        <f t="shared" si="1"/>
        <v>-</v>
      </c>
      <c r="K11" s="24" t="str">
        <f t="shared" si="2"/>
        <v>-</v>
      </c>
      <c r="L11" s="27"/>
    </row>
    <row r="12" spans="1:12" s="2" customFormat="1" ht="51.95" customHeight="1" x14ac:dyDescent="0.2">
      <c r="A12" s="15"/>
      <c r="B12" s="10" t="s">
        <v>36</v>
      </c>
      <c r="C12" s="11" t="s">
        <v>26</v>
      </c>
      <c r="D12" s="17">
        <v>1050</v>
      </c>
      <c r="E12" s="1"/>
      <c r="F12" s="19">
        <f t="shared" si="0"/>
        <v>0</v>
      </c>
      <c r="G12" s="20">
        <v>7.5</v>
      </c>
      <c r="H12" s="21" t="s">
        <v>1</v>
      </c>
      <c r="I12" s="22">
        <v>5</v>
      </c>
      <c r="J12" s="23" t="str">
        <f t="shared" si="1"/>
        <v>-</v>
      </c>
      <c r="K12" s="24" t="str">
        <f t="shared" si="2"/>
        <v>-</v>
      </c>
      <c r="L12" s="25" t="str">
        <f>IF(F12=0,"-",SUM(K12:K13))</f>
        <v>-</v>
      </c>
    </row>
    <row r="13" spans="1:12" s="2" customFormat="1" ht="51.95" customHeight="1" x14ac:dyDescent="0.2">
      <c r="A13" s="16"/>
      <c r="B13" s="10" t="s">
        <v>37</v>
      </c>
      <c r="C13" s="11" t="s">
        <v>27</v>
      </c>
      <c r="D13" s="17">
        <v>448</v>
      </c>
      <c r="E13" s="18">
        <f>ROUND(E12*0.7,2)</f>
        <v>0</v>
      </c>
      <c r="F13" s="19">
        <f t="shared" si="0"/>
        <v>0</v>
      </c>
      <c r="G13" s="20">
        <v>7.5</v>
      </c>
      <c r="H13" s="21" t="s">
        <v>1</v>
      </c>
      <c r="I13" s="22">
        <v>5</v>
      </c>
      <c r="J13" s="23" t="str">
        <f t="shared" si="1"/>
        <v>-</v>
      </c>
      <c r="K13" s="24" t="str">
        <f t="shared" si="2"/>
        <v>-</v>
      </c>
      <c r="L13" s="26"/>
    </row>
    <row r="14" spans="1:12" ht="51.95" customHeight="1" x14ac:dyDescent="0.2">
      <c r="A14" s="28" t="s">
        <v>22</v>
      </c>
      <c r="B14" s="31" t="s">
        <v>23</v>
      </c>
      <c r="C14" s="11" t="s">
        <v>28</v>
      </c>
      <c r="D14" s="17">
        <v>413</v>
      </c>
      <c r="E14" s="1"/>
      <c r="F14" s="19">
        <f t="shared" si="0"/>
        <v>0</v>
      </c>
      <c r="G14" s="20">
        <v>6</v>
      </c>
      <c r="H14" s="21" t="s">
        <v>1</v>
      </c>
      <c r="I14" s="22">
        <v>5</v>
      </c>
      <c r="J14" s="23" t="str">
        <f t="shared" si="1"/>
        <v>-</v>
      </c>
      <c r="K14" s="24" t="str">
        <f t="shared" si="2"/>
        <v>-</v>
      </c>
      <c r="L14" s="27" t="str">
        <f>IF(F14=0,"-",SUM(K14:K15))</f>
        <v>-</v>
      </c>
    </row>
    <row r="15" spans="1:12" ht="51.95" customHeight="1" x14ac:dyDescent="0.2">
      <c r="A15" s="29"/>
      <c r="B15" s="31" t="s">
        <v>24</v>
      </c>
      <c r="C15" s="11" t="s">
        <v>29</v>
      </c>
      <c r="D15" s="17">
        <v>175</v>
      </c>
      <c r="E15" s="18">
        <f>ROUND(E14*0.7,2)</f>
        <v>0</v>
      </c>
      <c r="F15" s="19">
        <f t="shared" si="0"/>
        <v>0</v>
      </c>
      <c r="G15" s="20">
        <v>6</v>
      </c>
      <c r="H15" s="21" t="s">
        <v>1</v>
      </c>
      <c r="I15" s="22">
        <v>5</v>
      </c>
      <c r="J15" s="23" t="str">
        <f t="shared" si="1"/>
        <v>-</v>
      </c>
      <c r="K15" s="24" t="str">
        <f t="shared" si="2"/>
        <v>-</v>
      </c>
      <c r="L15" s="27"/>
    </row>
    <row r="16" spans="1:12" ht="51.95" customHeight="1" x14ac:dyDescent="0.2">
      <c r="A16" s="29"/>
      <c r="B16" s="31" t="s">
        <v>38</v>
      </c>
      <c r="C16" s="11" t="s">
        <v>28</v>
      </c>
      <c r="D16" s="17">
        <v>203</v>
      </c>
      <c r="E16" s="1"/>
      <c r="F16" s="19">
        <f t="shared" si="0"/>
        <v>0</v>
      </c>
      <c r="G16" s="20">
        <v>6</v>
      </c>
      <c r="H16" s="21" t="s">
        <v>1</v>
      </c>
      <c r="I16" s="22">
        <v>5</v>
      </c>
      <c r="J16" s="23" t="str">
        <f t="shared" si="1"/>
        <v>-</v>
      </c>
      <c r="K16" s="24" t="str">
        <f t="shared" si="2"/>
        <v>-</v>
      </c>
      <c r="L16" s="25" t="str">
        <f>IF(F16=0,"-",SUM(K16:K17))</f>
        <v>-</v>
      </c>
    </row>
    <row r="17" spans="1:12" ht="51.95" customHeight="1" x14ac:dyDescent="0.2">
      <c r="A17" s="30"/>
      <c r="B17" s="31" t="s">
        <v>39</v>
      </c>
      <c r="C17" s="11" t="s">
        <v>29</v>
      </c>
      <c r="D17" s="17">
        <v>91</v>
      </c>
      <c r="E17" s="18">
        <f>ROUND(E16*0.7,2)</f>
        <v>0</v>
      </c>
      <c r="F17" s="19">
        <f t="shared" si="0"/>
        <v>0</v>
      </c>
      <c r="G17" s="20">
        <v>6</v>
      </c>
      <c r="H17" s="21" t="s">
        <v>1</v>
      </c>
      <c r="I17" s="22">
        <v>5</v>
      </c>
      <c r="J17" s="23" t="str">
        <f t="shared" si="1"/>
        <v>-</v>
      </c>
      <c r="K17" s="24" t="str">
        <f t="shared" si="2"/>
        <v>-</v>
      </c>
      <c r="L17" s="26"/>
    </row>
    <row r="18" spans="1:12" ht="35.25" customHeight="1" x14ac:dyDescent="0.2">
      <c r="A18" s="35"/>
      <c r="B18" s="35"/>
      <c r="C18" s="36"/>
      <c r="D18" s="32"/>
      <c r="E18" s="32"/>
      <c r="F18" s="32"/>
      <c r="G18" s="32"/>
      <c r="H18" s="32"/>
      <c r="I18" s="32"/>
      <c r="J18" s="33"/>
      <c r="K18" s="34">
        <f>SUM(K6:K17)</f>
        <v>0</v>
      </c>
      <c r="L18" s="34">
        <f>SUM(L6:L17)</f>
        <v>0</v>
      </c>
    </row>
    <row r="19" spans="1:12" s="3" customFormat="1" ht="15.75" x14ac:dyDescent="0.25">
      <c r="A19" s="37"/>
      <c r="B19" s="37"/>
      <c r="C19" s="38"/>
      <c r="D19" s="39" t="s">
        <v>3</v>
      </c>
      <c r="E19" s="39"/>
      <c r="F19" s="37"/>
      <c r="G19" s="37"/>
      <c r="H19" s="37"/>
      <c r="I19" s="37"/>
      <c r="J19" s="37"/>
      <c r="K19" s="37"/>
      <c r="L19" s="40"/>
    </row>
    <row r="20" spans="1:12" s="3" customFormat="1" ht="12.75" customHeight="1" x14ac:dyDescent="0.25">
      <c r="A20" s="37"/>
      <c r="B20" s="37"/>
      <c r="C20" s="37"/>
      <c r="D20" s="4"/>
      <c r="E20" s="4"/>
      <c r="F20" s="37"/>
      <c r="G20" s="37"/>
      <c r="H20" s="37"/>
      <c r="I20" s="37"/>
      <c r="J20" s="37"/>
      <c r="K20" s="37"/>
      <c r="L20" s="40"/>
    </row>
    <row r="21" spans="1:12" s="3" customFormat="1" ht="15.75" x14ac:dyDescent="0.25">
      <c r="A21" s="37"/>
      <c r="B21" s="37"/>
      <c r="C21" s="41"/>
      <c r="D21" s="39" t="s">
        <v>6</v>
      </c>
      <c r="E21" s="39"/>
      <c r="F21" s="37"/>
      <c r="G21" s="37"/>
      <c r="H21" s="37"/>
      <c r="I21" s="37"/>
      <c r="J21" s="37"/>
      <c r="K21" s="37"/>
      <c r="L21" s="40"/>
    </row>
    <row r="22" spans="1:12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33.75" customHeight="1" x14ac:dyDescent="0.3">
      <c r="A23" s="42" t="s">
        <v>20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6"/>
    </row>
  </sheetData>
  <sheetProtection algorithmName="SHA-512" hashValue="2FfmUxfo1Xzq84sWrMCCVHiMAGL1wrMYclwgnyh2z07LP4aZ//9bOkixjvfBXDPfsJT6lC6fgd+mrrL/FbhUQQ==" saltValue="F4X7N60mwJD4CWR7JjtSmw==" spinCount="100000" sheet="1" objects="1" scenarios="1"/>
  <mergeCells count="12">
    <mergeCell ref="A2:L2"/>
    <mergeCell ref="A23:K23"/>
    <mergeCell ref="A3:K3"/>
    <mergeCell ref="L6:L7"/>
    <mergeCell ref="L14:L15"/>
    <mergeCell ref="L10:L11"/>
    <mergeCell ref="A6:A9"/>
    <mergeCell ref="L8:L9"/>
    <mergeCell ref="A10:A13"/>
    <mergeCell ref="A14:A17"/>
    <mergeCell ref="L12:L13"/>
    <mergeCell ref="L16:L17"/>
  </mergeCells>
  <pageMargins left="0.7" right="0.7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nr 1</vt:lpstr>
      <vt:lpstr>'Zadanie nr 1'!Obszar_wydruku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Jacek Bywalec</cp:lastModifiedBy>
  <cp:lastPrinted>2023-03-23T14:17:11Z</cp:lastPrinted>
  <dcterms:created xsi:type="dcterms:W3CDTF">2011-07-04T05:42:55Z</dcterms:created>
  <dcterms:modified xsi:type="dcterms:W3CDTF">2025-05-26T09:23:47Z</dcterms:modified>
</cp:coreProperties>
</file>